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r\бюджетный отдел\МУНИЦИПАЛЬНЫЙ ОКРУГ\БЮДЖЕТ 2025-2027\"/>
    </mc:Choice>
  </mc:AlternateContent>
  <xr:revisionPtr revIDLastSave="0" documentId="13_ncr:1_{4388F6CF-D15E-4ED5-B166-6734E46BAB5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ФСР_1" sheetId="1" r:id="rId1"/>
  </sheets>
  <definedNames>
    <definedName name="_xlnm.Print_Titles" localSheetId="0">КФСР_1!$4:$4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1" l="1"/>
  <c r="I44" i="1"/>
  <c r="I38" i="1"/>
  <c r="I35" i="1"/>
  <c r="I33" i="1"/>
  <c r="I48" i="1" l="1"/>
  <c r="I37" i="1"/>
  <c r="I11" i="1" l="1"/>
  <c r="I46" i="1"/>
  <c r="I41" i="1"/>
  <c r="I39" i="1"/>
  <c r="I32" i="1"/>
  <c r="I30" i="1"/>
  <c r="I25" i="1"/>
  <c r="I20" i="1"/>
  <c r="I17" i="1"/>
  <c r="I6" i="1"/>
  <c r="H53" i="1"/>
  <c r="I53" i="1" l="1"/>
</calcChain>
</file>

<file path=xl/sharedStrings.xml><?xml version="1.0" encoding="utf-8"?>
<sst xmlns="http://schemas.openxmlformats.org/spreadsheetml/2006/main" count="55" uniqueCount="55">
  <si>
    <t xml:space="preserve"> </t>
  </si>
  <si>
    <t>ВСЕГО РАСХОДОВ</t>
  </si>
  <si>
    <t/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</si>
  <si>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</si>
  <si>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</si>
  <si>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</si>
  <si>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</si>
  <si>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</si>
  <si>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</si>
  <si>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</si>
  <si>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</si>
  <si>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</si>
  <si>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</si>
  <si>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</si>
  <si>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</si>
  <si>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</si>
  <si>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</si>
  <si>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</si>
  <si>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</si>
  <si>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</si>
  <si>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</si>
  <si>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</si>
  <si>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</si>
  <si>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</si>
  <si>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</si>
  <si>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</si>
  <si>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</si>
  <si>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</si>
  <si>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</si>
  <si>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</si>
  <si>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</si>
  <si>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</si>
  <si>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</si>
  <si>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</si>
  <si>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</si>
  <si>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</si>
  <si>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</si>
  <si>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</si>
  <si>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</si>
  <si>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</si>
  <si>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</si>
  <si>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</si>
  <si>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</si>
  <si>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</si>
  <si>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</si>
  <si>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</si>
  <si>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</si>
  <si>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</si>
  <si>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</si>
  <si>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ОЖИДАЕМОЕ ИСПОЛНЕНИЕ БЮДЖЕТА КАРГОПОЛЬСКОГО МУНИЦИПАЛЬНОГО ОКРУГА АРХАНГЕЛЬСКОЙ ОБЛАСТИ ПО РАСХОДАМ ЗА 2024 ГОД</t>
  </si>
  <si>
    <t>Утверждено            на 2024 год                  (на 01.11.2024), тыс. рублей</t>
  </si>
  <si>
    <t>Ожидаемое исполнение за 2024 год,                     тыс. рублей</t>
  </si>
  <si>
    <t>Обеспечение проведения выборов и референдумов</t>
  </si>
  <si>
    <t>Гражданская оборона</t>
  </si>
  <si>
    <t>Профессиональная подготовка, переподготовка и повышение квалификации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</si>
</sst>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;[Red]\-#,##0.0;0.0"/>
    <numFmt numFmtId="165" formatCode="00"/>
    <numFmt numFmtId="166" formatCode="0000"/>
    <numFmt numFmtId="167" formatCode="#,##0.0_ ;[Red]\-#,##0.0\ "/>
  </numFmts>
  <fonts count="9" x14ac:knownFonts="1">
    <font>
      <sz val="10"/>
      <name val="Arial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Protection="1">
      <protection hidden="1"/>
    </xf>
    <xf numFmtId="0" fontId="0" fillId="0" borderId="2" xfId="0" applyBorder="1" applyProtection="1">
      <protection hidden="1"/>
    </xf>
    <xf numFmtId="0" fontId="0" fillId="0" borderId="4" xfId="0" applyBorder="1" applyProtection="1">
      <protection hidden="1"/>
    </xf>
    <xf numFmtId="0" fontId="1" fillId="0" borderId="5" xfId="0" applyFont="1" applyBorder="1" applyProtection="1">
      <protection hidden="1"/>
    </xf>
    <xf numFmtId="0" fontId="0" fillId="0" borderId="6" xfId="0" applyBorder="1" applyProtection="1">
      <protection hidden="1"/>
    </xf>
    <xf numFmtId="0" fontId="3" fillId="0" borderId="0" xfId="0" applyFont="1" applyProtection="1">
      <protection hidden="1"/>
    </xf>
    <xf numFmtId="0" fontId="3" fillId="0" borderId="7" xfId="0" applyFont="1" applyBorder="1" applyProtection="1">
      <protection hidden="1"/>
    </xf>
    <xf numFmtId="0" fontId="3" fillId="0" borderId="5" xfId="0" applyFont="1" applyBorder="1" applyProtection="1">
      <protection hidden="1"/>
    </xf>
    <xf numFmtId="166" fontId="3" fillId="0" borderId="4" xfId="0" applyNumberFormat="1" applyFont="1" applyBorder="1" applyAlignment="1" applyProtection="1">
      <alignment wrapText="1"/>
      <protection hidden="1"/>
    </xf>
    <xf numFmtId="166" fontId="3" fillId="0" borderId="13" xfId="0" applyNumberFormat="1" applyFont="1" applyBorder="1" applyAlignment="1" applyProtection="1">
      <alignment wrapText="1"/>
      <protection hidden="1"/>
    </xf>
    <xf numFmtId="166" fontId="3" fillId="0" borderId="17" xfId="0" applyNumberFormat="1" applyFont="1" applyBorder="1" applyAlignment="1" applyProtection="1">
      <alignment wrapText="1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22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Continuous"/>
      <protection hidden="1"/>
    </xf>
    <xf numFmtId="0" fontId="2" fillId="0" borderId="0" xfId="0" applyFont="1" applyAlignment="1" applyProtection="1">
      <alignment horizontal="centerContinuous"/>
      <protection hidden="1"/>
    </xf>
    <xf numFmtId="0" fontId="5" fillId="0" borderId="21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20" xfId="0" applyFont="1" applyBorder="1" applyAlignment="1" applyProtection="1">
      <alignment horizontal="center" vertical="center" wrapText="1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5" fillId="0" borderId="16" xfId="0" applyFont="1" applyBorder="1" applyAlignment="1" applyProtection="1">
      <alignment horizontal="left" vertical="center" wrapText="1"/>
      <protection hidden="1"/>
    </xf>
    <xf numFmtId="165" fontId="5" fillId="0" borderId="15" xfId="0" applyNumberFormat="1" applyFont="1" applyBorder="1" applyAlignment="1" applyProtection="1">
      <alignment horizontal="center" vertical="center" wrapText="1"/>
      <protection hidden="1"/>
    </xf>
    <xf numFmtId="165" fontId="5" fillId="0" borderId="15" xfId="0" applyNumberFormat="1" applyFont="1" applyBorder="1" applyAlignment="1" applyProtection="1">
      <alignment horizontal="center" vertical="center"/>
      <protection hidden="1"/>
    </xf>
    <xf numFmtId="164" fontId="5" fillId="0" borderId="15" xfId="0" applyNumberFormat="1" applyFont="1" applyBorder="1" applyAlignment="1" applyProtection="1">
      <alignment horizontal="right" vertical="center"/>
      <protection hidden="1"/>
    </xf>
    <xf numFmtId="0" fontId="6" fillId="0" borderId="12" xfId="0" applyFont="1" applyBorder="1" applyAlignment="1" applyProtection="1">
      <alignment horizontal="left" vertical="center" wrapText="1"/>
      <protection hidden="1"/>
    </xf>
    <xf numFmtId="165" fontId="6" fillId="0" borderId="11" xfId="0" applyNumberFormat="1" applyFont="1" applyBorder="1" applyAlignment="1" applyProtection="1">
      <alignment horizontal="center" vertical="center" wrapText="1"/>
      <protection hidden="1"/>
    </xf>
    <xf numFmtId="165" fontId="6" fillId="0" borderId="11" xfId="0" applyNumberFormat="1" applyFont="1" applyBorder="1" applyAlignment="1" applyProtection="1">
      <alignment horizontal="center" vertical="center"/>
      <protection hidden="1"/>
    </xf>
    <xf numFmtId="164" fontId="6" fillId="0" borderId="11" xfId="0" applyNumberFormat="1" applyFont="1" applyBorder="1" applyAlignment="1" applyProtection="1">
      <alignment horizontal="right" vertical="center"/>
      <protection hidden="1"/>
    </xf>
    <xf numFmtId="0" fontId="5" fillId="0" borderId="12" xfId="0" applyFont="1" applyBorder="1" applyAlignment="1" applyProtection="1">
      <alignment horizontal="left" vertical="center" wrapText="1"/>
      <protection hidden="1"/>
    </xf>
    <xf numFmtId="165" fontId="5" fillId="0" borderId="11" xfId="0" applyNumberFormat="1" applyFont="1" applyBorder="1" applyAlignment="1" applyProtection="1">
      <alignment horizontal="center" vertical="center" wrapText="1"/>
      <protection hidden="1"/>
    </xf>
    <xf numFmtId="165" fontId="5" fillId="0" borderId="11" xfId="0" applyNumberFormat="1" applyFont="1" applyBorder="1" applyAlignment="1" applyProtection="1">
      <alignment horizontal="center" vertical="center"/>
      <protection hidden="1"/>
    </xf>
    <xf numFmtId="164" fontId="5" fillId="0" borderId="11" xfId="0" applyNumberFormat="1" applyFont="1" applyBorder="1" applyAlignment="1" applyProtection="1">
      <alignment horizontal="right" vertical="center"/>
      <protection hidden="1"/>
    </xf>
    <xf numFmtId="0" fontId="6" fillId="0" borderId="9" xfId="0" applyFont="1" applyBorder="1" applyAlignment="1" applyProtection="1">
      <alignment horizontal="left" vertical="center" wrapText="1"/>
      <protection hidden="1"/>
    </xf>
    <xf numFmtId="165" fontId="6" fillId="0" borderId="8" xfId="0" applyNumberFormat="1" applyFont="1" applyBorder="1" applyAlignment="1" applyProtection="1">
      <alignment horizontal="center" vertical="center" wrapText="1"/>
      <protection hidden="1"/>
    </xf>
    <xf numFmtId="165" fontId="6" fillId="0" borderId="8" xfId="0" applyNumberFormat="1" applyFont="1" applyBorder="1" applyAlignment="1" applyProtection="1">
      <alignment horizontal="center" vertical="center"/>
      <protection hidden="1"/>
    </xf>
    <xf numFmtId="164" fontId="6" fillId="0" borderId="8" xfId="0" applyNumberFormat="1" applyFont="1" applyBorder="1" applyAlignment="1" applyProtection="1">
      <alignment horizontal="right" vertical="center"/>
      <protection hidden="1"/>
    </xf>
    <xf numFmtId="0" fontId="6" fillId="0" borderId="0" xfId="0" applyFont="1" applyProtection="1">
      <protection hidden="1"/>
    </xf>
    <xf numFmtId="164" fontId="6" fillId="0" borderId="0" xfId="0" applyNumberFormat="1" applyFont="1" applyProtection="1">
      <protection hidden="1"/>
    </xf>
    <xf numFmtId="0" fontId="7" fillId="0" borderId="3" xfId="0" applyFont="1" applyBorder="1" applyAlignment="1" applyProtection="1">
      <alignment vertical="center"/>
      <protection hidden="1"/>
    </xf>
    <xf numFmtId="0" fontId="5" fillId="0" borderId="2" xfId="0" applyFont="1" applyBorder="1" applyProtection="1">
      <protection hidden="1"/>
    </xf>
    <xf numFmtId="0" fontId="8" fillId="0" borderId="2" xfId="0" applyFont="1" applyBorder="1" applyProtection="1">
      <protection hidden="1"/>
    </xf>
    <xf numFmtId="164" fontId="5" fillId="0" borderId="1" xfId="0" applyNumberFormat="1" applyFont="1" applyBorder="1" applyAlignment="1" applyProtection="1">
      <alignment vertical="center"/>
      <protection hidden="1"/>
    </xf>
    <xf numFmtId="0" fontId="5" fillId="0" borderId="23" xfId="0" applyFont="1" applyBorder="1" applyAlignment="1" applyProtection="1">
      <alignment horizontal="center" vertical="center" wrapText="1"/>
      <protection hidden="1"/>
    </xf>
    <xf numFmtId="167" fontId="0" fillId="0" borderId="0" xfId="0" applyNumberFormat="1"/>
    <xf numFmtId="166" fontId="3" fillId="0" borderId="14" xfId="0" applyNumberFormat="1" applyFont="1" applyBorder="1" applyAlignment="1" applyProtection="1">
      <alignment wrapText="1"/>
      <protection hidden="1"/>
    </xf>
    <xf numFmtId="166" fontId="1" fillId="0" borderId="14" xfId="0" applyNumberFormat="1" applyFont="1" applyBorder="1" applyAlignment="1" applyProtection="1">
      <alignment wrapText="1"/>
      <protection hidden="1"/>
    </xf>
    <xf numFmtId="164" fontId="6" fillId="2" borderId="1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Alignment="1">
      <alignment horizontal="center" wrapText="1"/>
    </xf>
    <xf numFmtId="0" fontId="0" fillId="0" borderId="0" xfId="0" applyAlignment="1" applyProtection="1">
      <alignment horizontal="center"/>
      <protection hidden="1"/>
    </xf>
    <xf numFmtId="166" fontId="3" fillId="0" borderId="14" xfId="0" applyNumberFormat="1" applyFont="1" applyBorder="1" applyAlignment="1" applyProtection="1">
      <alignment wrapText="1"/>
      <protection hidden="1"/>
    </xf>
    <xf numFmtId="166" fontId="3" fillId="0" borderId="10" xfId="0" applyNumberFormat="1" applyFont="1" applyBorder="1" applyAlignment="1" applyProtection="1">
      <alignment wrapText="1"/>
      <protection hidden="1"/>
    </xf>
    <xf numFmtId="166" fontId="1" fillId="0" borderId="14" xfId="0" applyNumberFormat="1" applyFont="1" applyBorder="1" applyAlignment="1" applyProtection="1">
      <alignment wrapText="1"/>
      <protection hidden="1"/>
    </xf>
    <xf numFmtId="166" fontId="1" fillId="0" borderId="18" xfId="0" applyNumberFormat="1" applyFont="1" applyBorder="1" applyAlignment="1" applyProtection="1">
      <alignment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4"/>
  <sheetViews>
    <sheetView showGridLines="0" tabSelected="1" topLeftCell="A15" workbookViewId="0">
      <selection activeCell="I35" sqref="I35"/>
    </sheetView>
  </sheetViews>
  <sheetFormatPr defaultColWidth="9.140625" defaultRowHeight="12.75" x14ac:dyDescent="0.2"/>
  <cols>
    <col min="1" max="1" width="1.42578125" customWidth="1"/>
    <col min="2" max="4" width="0" hidden="1" customWidth="1"/>
    <col min="5" max="5" width="55.5703125" customWidth="1"/>
    <col min="6" max="6" width="7.140625" customWidth="1"/>
    <col min="7" max="7" width="10.7109375" customWidth="1"/>
    <col min="8" max="9" width="14.28515625" customWidth="1"/>
    <col min="10" max="10" width="0.7109375" customWidth="1"/>
    <col min="11" max="11" width="12.28515625" customWidth="1"/>
    <col min="12" max="255" width="9.140625" customWidth="1"/>
  </cols>
  <sheetData>
    <row r="1" spans="1:10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58.5" customHeight="1" x14ac:dyDescent="0.3">
      <c r="A2" s="17"/>
      <c r="B2" s="16"/>
      <c r="C2" s="16"/>
      <c r="D2" s="16"/>
      <c r="E2" s="49" t="s">
        <v>49</v>
      </c>
      <c r="F2" s="50"/>
      <c r="G2" s="50"/>
      <c r="H2" s="50"/>
      <c r="I2" s="50"/>
      <c r="J2" s="1"/>
    </row>
    <row r="3" spans="1:10" ht="13.5" customHeight="1" thickBot="1" x14ac:dyDescent="0.25">
      <c r="A3" s="13"/>
      <c r="B3" s="13"/>
      <c r="C3" s="13"/>
      <c r="D3" s="13"/>
      <c r="E3" s="13"/>
      <c r="F3" s="13"/>
      <c r="G3" s="1"/>
      <c r="H3" s="15"/>
      <c r="I3" s="14"/>
      <c r="J3" s="1"/>
    </row>
    <row r="4" spans="1:10" ht="73.5" customHeight="1" thickBot="1" x14ac:dyDescent="0.25">
      <c r="A4" s="13"/>
      <c r="B4" s="12"/>
      <c r="C4" s="12"/>
      <c r="D4" s="12"/>
      <c r="E4" s="18" t="s">
        <v>48</v>
      </c>
      <c r="F4" s="18" t="s">
        <v>47</v>
      </c>
      <c r="G4" s="18" t="s">
        <v>46</v>
      </c>
      <c r="H4" s="19" t="s">
        <v>50</v>
      </c>
      <c r="I4" s="18" t="s">
        <v>51</v>
      </c>
      <c r="J4" s="1"/>
    </row>
    <row r="5" spans="1:10" ht="12.75" customHeight="1" thickBot="1" x14ac:dyDescent="0.25">
      <c r="A5" s="13"/>
      <c r="B5" s="12"/>
      <c r="C5" s="12"/>
      <c r="D5" s="12"/>
      <c r="E5" s="20">
        <v>1</v>
      </c>
      <c r="F5" s="21">
        <v>2</v>
      </c>
      <c r="G5" s="21">
        <v>3</v>
      </c>
      <c r="H5" s="21">
        <v>4</v>
      </c>
      <c r="I5" s="44">
        <v>5</v>
      </c>
      <c r="J5" s="1"/>
    </row>
    <row r="6" spans="1:10" ht="12.75" customHeight="1" x14ac:dyDescent="0.2">
      <c r="A6" s="8"/>
      <c r="B6" s="54">
        <v>1</v>
      </c>
      <c r="C6" s="54"/>
      <c r="D6" s="11">
        <v>113</v>
      </c>
      <c r="E6" s="22" t="s">
        <v>45</v>
      </c>
      <c r="F6" s="23">
        <v>1</v>
      </c>
      <c r="G6" s="24"/>
      <c r="H6" s="25">
        <v>149176.29999999999</v>
      </c>
      <c r="I6" s="25">
        <f>SUM(I7:I14)</f>
        <v>147725</v>
      </c>
      <c r="J6" s="5"/>
    </row>
    <row r="7" spans="1:10" ht="21.75" customHeight="1" x14ac:dyDescent="0.2">
      <c r="A7" s="8"/>
      <c r="B7" s="51">
        <v>2</v>
      </c>
      <c r="C7" s="51"/>
      <c r="D7" s="10">
        <v>102</v>
      </c>
      <c r="E7" s="26" t="s">
        <v>44</v>
      </c>
      <c r="F7" s="27">
        <v>1</v>
      </c>
      <c r="G7" s="28">
        <v>2</v>
      </c>
      <c r="H7" s="29">
        <v>2857.2</v>
      </c>
      <c r="I7" s="29">
        <v>2857.2</v>
      </c>
      <c r="J7" s="5"/>
    </row>
    <row r="8" spans="1:10" ht="32.25" customHeight="1" x14ac:dyDescent="0.2">
      <c r="A8" s="8"/>
      <c r="B8" s="51">
        <v>3</v>
      </c>
      <c r="C8" s="51"/>
      <c r="D8" s="10">
        <v>103</v>
      </c>
      <c r="E8" s="26" t="s">
        <v>43</v>
      </c>
      <c r="F8" s="27">
        <v>1</v>
      </c>
      <c r="G8" s="28">
        <v>3</v>
      </c>
      <c r="H8" s="29">
        <v>1509.3</v>
      </c>
      <c r="I8" s="29">
        <v>1503.3</v>
      </c>
      <c r="J8" s="5"/>
    </row>
    <row r="9" spans="1:10" ht="32.25" customHeight="1" x14ac:dyDescent="0.2">
      <c r="A9" s="8"/>
      <c r="B9" s="51">
        <v>4</v>
      </c>
      <c r="C9" s="51"/>
      <c r="D9" s="10">
        <v>104</v>
      </c>
      <c r="E9" s="26" t="s">
        <v>42</v>
      </c>
      <c r="F9" s="27">
        <v>1</v>
      </c>
      <c r="G9" s="28">
        <v>4</v>
      </c>
      <c r="H9" s="29">
        <v>109530.6</v>
      </c>
      <c r="I9" s="29">
        <v>109434.6</v>
      </c>
      <c r="J9" s="5"/>
    </row>
    <row r="10" spans="1:10" ht="12.75" customHeight="1" x14ac:dyDescent="0.2">
      <c r="A10" s="8"/>
      <c r="B10" s="51">
        <v>5</v>
      </c>
      <c r="C10" s="51"/>
      <c r="D10" s="10">
        <v>105</v>
      </c>
      <c r="E10" s="26" t="s">
        <v>41</v>
      </c>
      <c r="F10" s="27">
        <v>1</v>
      </c>
      <c r="G10" s="28">
        <v>5</v>
      </c>
      <c r="H10" s="29">
        <v>5.2</v>
      </c>
      <c r="I10" s="29">
        <v>5.2</v>
      </c>
      <c r="J10" s="5"/>
    </row>
    <row r="11" spans="1:10" ht="32.25" customHeight="1" x14ac:dyDescent="0.2">
      <c r="A11" s="8"/>
      <c r="B11" s="51">
        <v>6</v>
      </c>
      <c r="C11" s="51"/>
      <c r="D11" s="10">
        <v>106</v>
      </c>
      <c r="E11" s="26" t="s">
        <v>40</v>
      </c>
      <c r="F11" s="27">
        <v>1</v>
      </c>
      <c r="G11" s="28">
        <v>6</v>
      </c>
      <c r="H11" s="29">
        <v>17248.099999999999</v>
      </c>
      <c r="I11" s="29">
        <f>15694.9+1101</f>
        <v>16795.900000000001</v>
      </c>
      <c r="J11" s="5"/>
    </row>
    <row r="12" spans="1:10" x14ac:dyDescent="0.2">
      <c r="A12" s="8"/>
      <c r="B12" s="46"/>
      <c r="C12" s="46"/>
      <c r="D12" s="10"/>
      <c r="E12" s="26" t="s">
        <v>52</v>
      </c>
      <c r="F12" s="27">
        <v>1</v>
      </c>
      <c r="G12" s="28">
        <v>7</v>
      </c>
      <c r="H12" s="29">
        <v>59.4</v>
      </c>
      <c r="I12" s="48">
        <v>59.4</v>
      </c>
      <c r="J12" s="5"/>
    </row>
    <row r="13" spans="1:10" ht="12.75" customHeight="1" x14ac:dyDescent="0.2">
      <c r="A13" s="8"/>
      <c r="B13" s="51">
        <v>11</v>
      </c>
      <c r="C13" s="51"/>
      <c r="D13" s="10">
        <v>111</v>
      </c>
      <c r="E13" s="26" t="s">
        <v>39</v>
      </c>
      <c r="F13" s="27">
        <v>1</v>
      </c>
      <c r="G13" s="28">
        <v>11</v>
      </c>
      <c r="H13" s="29">
        <v>460</v>
      </c>
      <c r="I13" s="48">
        <v>300</v>
      </c>
      <c r="J13" s="5"/>
    </row>
    <row r="14" spans="1:10" ht="12.75" customHeight="1" x14ac:dyDescent="0.2">
      <c r="A14" s="8"/>
      <c r="B14" s="51">
        <v>13</v>
      </c>
      <c r="C14" s="51"/>
      <c r="D14" s="10">
        <v>113</v>
      </c>
      <c r="E14" s="26" t="s">
        <v>38</v>
      </c>
      <c r="F14" s="27">
        <v>1</v>
      </c>
      <c r="G14" s="28">
        <v>13</v>
      </c>
      <c r="H14" s="29">
        <v>17506.5</v>
      </c>
      <c r="I14" s="29">
        <v>16769.400000000001</v>
      </c>
      <c r="J14" s="5"/>
    </row>
    <row r="15" spans="1:10" ht="12.75" customHeight="1" x14ac:dyDescent="0.2">
      <c r="A15" s="8"/>
      <c r="B15" s="53">
        <v>2</v>
      </c>
      <c r="C15" s="53"/>
      <c r="D15" s="10">
        <v>203</v>
      </c>
      <c r="E15" s="30" t="s">
        <v>37</v>
      </c>
      <c r="F15" s="31">
        <v>2</v>
      </c>
      <c r="G15" s="32"/>
      <c r="H15" s="33">
        <v>1736.6</v>
      </c>
      <c r="I15" s="33">
        <v>1736.6</v>
      </c>
      <c r="J15" s="5"/>
    </row>
    <row r="16" spans="1:10" ht="12.75" customHeight="1" x14ac:dyDescent="0.2">
      <c r="A16" s="8"/>
      <c r="B16" s="51">
        <v>3</v>
      </c>
      <c r="C16" s="51"/>
      <c r="D16" s="10">
        <v>203</v>
      </c>
      <c r="E16" s="26" t="s">
        <v>36</v>
      </c>
      <c r="F16" s="27">
        <v>2</v>
      </c>
      <c r="G16" s="28">
        <v>3</v>
      </c>
      <c r="H16" s="29">
        <v>1736.6</v>
      </c>
      <c r="I16" s="29">
        <v>1736.6</v>
      </c>
      <c r="J16" s="5"/>
    </row>
    <row r="17" spans="1:10" ht="21.75" customHeight="1" x14ac:dyDescent="0.2">
      <c r="A17" s="8"/>
      <c r="B17" s="53">
        <v>3</v>
      </c>
      <c r="C17" s="53"/>
      <c r="D17" s="10">
        <v>310</v>
      </c>
      <c r="E17" s="30" t="s">
        <v>35</v>
      </c>
      <c r="F17" s="31">
        <v>3</v>
      </c>
      <c r="G17" s="32"/>
      <c r="H17" s="33">
        <v>5117.6000000000004</v>
      </c>
      <c r="I17" s="33">
        <f>I18+I19</f>
        <v>5089.5999999999995</v>
      </c>
      <c r="J17" s="5"/>
    </row>
    <row r="18" spans="1:10" x14ac:dyDescent="0.2">
      <c r="A18" s="8"/>
      <c r="B18" s="47"/>
      <c r="C18" s="47"/>
      <c r="D18" s="10"/>
      <c r="E18" s="26" t="s">
        <v>53</v>
      </c>
      <c r="F18" s="27">
        <v>3</v>
      </c>
      <c r="G18" s="28">
        <v>9</v>
      </c>
      <c r="H18" s="29">
        <v>95.7</v>
      </c>
      <c r="I18" s="29">
        <v>95.7</v>
      </c>
      <c r="J18" s="5"/>
    </row>
    <row r="19" spans="1:10" ht="21.75" customHeight="1" x14ac:dyDescent="0.2">
      <c r="A19" s="8"/>
      <c r="B19" s="51">
        <v>10</v>
      </c>
      <c r="C19" s="51"/>
      <c r="D19" s="10">
        <v>310</v>
      </c>
      <c r="E19" s="26" t="s">
        <v>34</v>
      </c>
      <c r="F19" s="27">
        <v>3</v>
      </c>
      <c r="G19" s="28">
        <v>10</v>
      </c>
      <c r="H19" s="29">
        <v>5021.8999999999996</v>
      </c>
      <c r="I19" s="29">
        <v>4993.8999999999996</v>
      </c>
      <c r="J19" s="5"/>
    </row>
    <row r="20" spans="1:10" ht="12.75" customHeight="1" x14ac:dyDescent="0.2">
      <c r="A20" s="8"/>
      <c r="B20" s="53">
        <v>4</v>
      </c>
      <c r="C20" s="53"/>
      <c r="D20" s="10">
        <v>412</v>
      </c>
      <c r="E20" s="30" t="s">
        <v>33</v>
      </c>
      <c r="F20" s="31">
        <v>4</v>
      </c>
      <c r="G20" s="32"/>
      <c r="H20" s="33">
        <v>76368.800000000003</v>
      </c>
      <c r="I20" s="33">
        <f>SUM(I21:I24)</f>
        <v>71640.5</v>
      </c>
      <c r="J20" s="5"/>
    </row>
    <row r="21" spans="1:10" ht="12.75" customHeight="1" x14ac:dyDescent="0.2">
      <c r="A21" s="8"/>
      <c r="B21" s="51">
        <v>5</v>
      </c>
      <c r="C21" s="51"/>
      <c r="D21" s="10">
        <v>405</v>
      </c>
      <c r="E21" s="26" t="s">
        <v>32</v>
      </c>
      <c r="F21" s="27">
        <v>4</v>
      </c>
      <c r="G21" s="28">
        <v>5</v>
      </c>
      <c r="H21" s="29">
        <v>100</v>
      </c>
      <c r="I21" s="29">
        <v>100</v>
      </c>
      <c r="J21" s="5"/>
    </row>
    <row r="22" spans="1:10" ht="12.75" customHeight="1" x14ac:dyDescent="0.2">
      <c r="A22" s="8"/>
      <c r="B22" s="51">
        <v>8</v>
      </c>
      <c r="C22" s="51"/>
      <c r="D22" s="10">
        <v>408</v>
      </c>
      <c r="E22" s="26" t="s">
        <v>31</v>
      </c>
      <c r="F22" s="27">
        <v>4</v>
      </c>
      <c r="G22" s="28">
        <v>8</v>
      </c>
      <c r="H22" s="29">
        <v>11300.2</v>
      </c>
      <c r="I22" s="29">
        <v>11300.2</v>
      </c>
      <c r="J22" s="5"/>
    </row>
    <row r="23" spans="1:10" ht="12.75" customHeight="1" x14ac:dyDescent="0.2">
      <c r="A23" s="8"/>
      <c r="B23" s="51">
        <v>9</v>
      </c>
      <c r="C23" s="51"/>
      <c r="D23" s="10">
        <v>409</v>
      </c>
      <c r="E23" s="26" t="s">
        <v>30</v>
      </c>
      <c r="F23" s="27">
        <v>4</v>
      </c>
      <c r="G23" s="28">
        <v>9</v>
      </c>
      <c r="H23" s="29">
        <v>59775.7</v>
      </c>
      <c r="I23" s="29">
        <v>55047.4</v>
      </c>
      <c r="J23" s="5"/>
    </row>
    <row r="24" spans="1:10" ht="12.75" customHeight="1" x14ac:dyDescent="0.2">
      <c r="A24" s="8"/>
      <c r="B24" s="51">
        <v>12</v>
      </c>
      <c r="C24" s="51"/>
      <c r="D24" s="10">
        <v>412</v>
      </c>
      <c r="E24" s="26" t="s">
        <v>29</v>
      </c>
      <c r="F24" s="27">
        <v>4</v>
      </c>
      <c r="G24" s="28">
        <v>12</v>
      </c>
      <c r="H24" s="29">
        <v>5192.8999999999996</v>
      </c>
      <c r="I24" s="29">
        <v>5192.8999999999996</v>
      </c>
      <c r="J24" s="5"/>
    </row>
    <row r="25" spans="1:10" ht="12.75" customHeight="1" x14ac:dyDescent="0.2">
      <c r="A25" s="8"/>
      <c r="B25" s="53">
        <v>5</v>
      </c>
      <c r="C25" s="53"/>
      <c r="D25" s="10">
        <v>505</v>
      </c>
      <c r="E25" s="30" t="s">
        <v>28</v>
      </c>
      <c r="F25" s="31">
        <v>5</v>
      </c>
      <c r="G25" s="32"/>
      <c r="H25" s="33">
        <v>185141.7</v>
      </c>
      <c r="I25" s="33">
        <f>SUM(I26:I29)</f>
        <v>182030.7</v>
      </c>
      <c r="J25" s="5"/>
    </row>
    <row r="26" spans="1:10" ht="12.75" customHeight="1" x14ac:dyDescent="0.2">
      <c r="A26" s="8"/>
      <c r="B26" s="51">
        <v>1</v>
      </c>
      <c r="C26" s="51"/>
      <c r="D26" s="10">
        <v>501</v>
      </c>
      <c r="E26" s="26" t="s">
        <v>27</v>
      </c>
      <c r="F26" s="27">
        <v>5</v>
      </c>
      <c r="G26" s="28">
        <v>1</v>
      </c>
      <c r="H26" s="29">
        <v>8702.7999999999993</v>
      </c>
      <c r="I26" s="29">
        <v>6416.8</v>
      </c>
      <c r="J26" s="5"/>
    </row>
    <row r="27" spans="1:10" ht="12.75" customHeight="1" x14ac:dyDescent="0.2">
      <c r="A27" s="8"/>
      <c r="B27" s="51">
        <v>2</v>
      </c>
      <c r="C27" s="51"/>
      <c r="D27" s="10">
        <v>502</v>
      </c>
      <c r="E27" s="26" t="s">
        <v>26</v>
      </c>
      <c r="F27" s="27">
        <v>5</v>
      </c>
      <c r="G27" s="28">
        <v>2</v>
      </c>
      <c r="H27" s="29">
        <v>2762.2</v>
      </c>
      <c r="I27" s="29">
        <v>2762.2</v>
      </c>
      <c r="J27" s="5"/>
    </row>
    <row r="28" spans="1:10" ht="12.75" customHeight="1" x14ac:dyDescent="0.2">
      <c r="A28" s="8"/>
      <c r="B28" s="51">
        <v>3</v>
      </c>
      <c r="C28" s="51"/>
      <c r="D28" s="10">
        <v>503</v>
      </c>
      <c r="E28" s="26" t="s">
        <v>25</v>
      </c>
      <c r="F28" s="27">
        <v>5</v>
      </c>
      <c r="G28" s="28">
        <v>3</v>
      </c>
      <c r="H28" s="29">
        <v>117612.2</v>
      </c>
      <c r="I28" s="29">
        <v>116787.2</v>
      </c>
      <c r="J28" s="5"/>
    </row>
    <row r="29" spans="1:10" ht="12.75" customHeight="1" x14ac:dyDescent="0.2">
      <c r="A29" s="8"/>
      <c r="B29" s="51">
        <v>5</v>
      </c>
      <c r="C29" s="51"/>
      <c r="D29" s="10">
        <v>505</v>
      </c>
      <c r="E29" s="26" t="s">
        <v>24</v>
      </c>
      <c r="F29" s="27">
        <v>5</v>
      </c>
      <c r="G29" s="28">
        <v>5</v>
      </c>
      <c r="H29" s="29">
        <v>56064.5</v>
      </c>
      <c r="I29" s="29">
        <v>56064.5</v>
      </c>
      <c r="J29" s="5"/>
    </row>
    <row r="30" spans="1:10" ht="12.75" customHeight="1" x14ac:dyDescent="0.2">
      <c r="A30" s="8"/>
      <c r="B30" s="53">
        <v>6</v>
      </c>
      <c r="C30" s="53"/>
      <c r="D30" s="10">
        <v>605</v>
      </c>
      <c r="E30" s="30" t="s">
        <v>23</v>
      </c>
      <c r="F30" s="31">
        <v>6</v>
      </c>
      <c r="G30" s="32"/>
      <c r="H30" s="33">
        <v>3991.3</v>
      </c>
      <c r="I30" s="33">
        <f>I31</f>
        <v>3991.3</v>
      </c>
      <c r="J30" s="5"/>
    </row>
    <row r="31" spans="1:10" ht="12.75" customHeight="1" x14ac:dyDescent="0.2">
      <c r="A31" s="8"/>
      <c r="B31" s="51">
        <v>5</v>
      </c>
      <c r="C31" s="51"/>
      <c r="D31" s="10">
        <v>605</v>
      </c>
      <c r="E31" s="26" t="s">
        <v>22</v>
      </c>
      <c r="F31" s="27">
        <v>6</v>
      </c>
      <c r="G31" s="28">
        <v>5</v>
      </c>
      <c r="H31" s="29">
        <v>3991.3</v>
      </c>
      <c r="I31" s="29">
        <v>3991.3</v>
      </c>
      <c r="J31" s="5"/>
    </row>
    <row r="32" spans="1:10" ht="12.75" customHeight="1" x14ac:dyDescent="0.2">
      <c r="A32" s="8"/>
      <c r="B32" s="53">
        <v>7</v>
      </c>
      <c r="C32" s="53"/>
      <c r="D32" s="10">
        <v>709</v>
      </c>
      <c r="E32" s="30" t="s">
        <v>21</v>
      </c>
      <c r="F32" s="31">
        <v>7</v>
      </c>
      <c r="G32" s="32"/>
      <c r="H32" s="33">
        <v>751777.6</v>
      </c>
      <c r="I32" s="33">
        <f>SUM(I33:I38)</f>
        <v>738969.70000000007</v>
      </c>
      <c r="J32" s="5"/>
    </row>
    <row r="33" spans="1:11" ht="12.75" customHeight="1" x14ac:dyDescent="0.2">
      <c r="A33" s="8"/>
      <c r="B33" s="51">
        <v>1</v>
      </c>
      <c r="C33" s="51"/>
      <c r="D33" s="10">
        <v>701</v>
      </c>
      <c r="E33" s="26" t="s">
        <v>20</v>
      </c>
      <c r="F33" s="27">
        <v>7</v>
      </c>
      <c r="G33" s="28">
        <v>1</v>
      </c>
      <c r="H33" s="29">
        <v>203361.9</v>
      </c>
      <c r="I33" s="48">
        <f>203161.9-1300+193.7</f>
        <v>202055.6</v>
      </c>
      <c r="J33" s="5"/>
    </row>
    <row r="34" spans="1:11" ht="12.75" customHeight="1" x14ac:dyDescent="0.2">
      <c r="A34" s="8"/>
      <c r="B34" s="51">
        <v>2</v>
      </c>
      <c r="C34" s="51"/>
      <c r="D34" s="10">
        <v>702</v>
      </c>
      <c r="E34" s="26" t="s">
        <v>19</v>
      </c>
      <c r="F34" s="27">
        <v>7</v>
      </c>
      <c r="G34" s="28">
        <v>2</v>
      </c>
      <c r="H34" s="29">
        <v>487205</v>
      </c>
      <c r="I34" s="48">
        <f>20317.7+466887.2-6367.1-5000</f>
        <v>475837.80000000005</v>
      </c>
      <c r="J34" s="5"/>
      <c r="K34" s="45"/>
    </row>
    <row r="35" spans="1:11" ht="12.75" customHeight="1" x14ac:dyDescent="0.2">
      <c r="A35" s="8"/>
      <c r="B35" s="51">
        <v>3</v>
      </c>
      <c r="C35" s="51"/>
      <c r="D35" s="10">
        <v>703</v>
      </c>
      <c r="E35" s="26" t="s">
        <v>18</v>
      </c>
      <c r="F35" s="27">
        <v>7</v>
      </c>
      <c r="G35" s="28">
        <v>3</v>
      </c>
      <c r="H35" s="29">
        <v>44444.3</v>
      </c>
      <c r="I35" s="48">
        <f>27924.1+16520.2-100</f>
        <v>44344.3</v>
      </c>
      <c r="J35" s="5"/>
    </row>
    <row r="36" spans="1:11" x14ac:dyDescent="0.2">
      <c r="A36" s="8"/>
      <c r="B36" s="46"/>
      <c r="C36" s="46"/>
      <c r="D36" s="10"/>
      <c r="E36" s="26" t="s">
        <v>54</v>
      </c>
      <c r="F36" s="27">
        <v>7</v>
      </c>
      <c r="G36" s="28">
        <v>5</v>
      </c>
      <c r="H36" s="29">
        <v>108</v>
      </c>
      <c r="I36" s="48">
        <v>100</v>
      </c>
      <c r="J36" s="5"/>
    </row>
    <row r="37" spans="1:11" ht="12.75" customHeight="1" x14ac:dyDescent="0.2">
      <c r="A37" s="8"/>
      <c r="B37" s="51">
        <v>7</v>
      </c>
      <c r="C37" s="51"/>
      <c r="D37" s="10">
        <v>707</v>
      </c>
      <c r="E37" s="26" t="s">
        <v>17</v>
      </c>
      <c r="F37" s="27">
        <v>7</v>
      </c>
      <c r="G37" s="28">
        <v>7</v>
      </c>
      <c r="H37" s="29">
        <v>3877.2</v>
      </c>
      <c r="I37" s="48">
        <f>3003.5+865.7</f>
        <v>3869.2</v>
      </c>
      <c r="J37" s="5"/>
    </row>
    <row r="38" spans="1:11" ht="12.75" customHeight="1" x14ac:dyDescent="0.2">
      <c r="A38" s="8"/>
      <c r="B38" s="51">
        <v>9</v>
      </c>
      <c r="C38" s="51"/>
      <c r="D38" s="10">
        <v>709</v>
      </c>
      <c r="E38" s="26" t="s">
        <v>16</v>
      </c>
      <c r="F38" s="27">
        <v>7</v>
      </c>
      <c r="G38" s="28">
        <v>9</v>
      </c>
      <c r="H38" s="29">
        <v>12781.2</v>
      </c>
      <c r="I38" s="48">
        <f>12781.2-18.4</f>
        <v>12762.800000000001</v>
      </c>
      <c r="J38" s="5"/>
    </row>
    <row r="39" spans="1:11" ht="12.75" customHeight="1" x14ac:dyDescent="0.2">
      <c r="A39" s="8"/>
      <c r="B39" s="53">
        <v>8</v>
      </c>
      <c r="C39" s="53"/>
      <c r="D39" s="10">
        <v>801</v>
      </c>
      <c r="E39" s="30" t="s">
        <v>15</v>
      </c>
      <c r="F39" s="31">
        <v>8</v>
      </c>
      <c r="G39" s="32"/>
      <c r="H39" s="33">
        <v>188541.8</v>
      </c>
      <c r="I39" s="33">
        <f>I40</f>
        <v>187812.7</v>
      </c>
      <c r="J39" s="5"/>
    </row>
    <row r="40" spans="1:11" ht="12.75" customHeight="1" x14ac:dyDescent="0.2">
      <c r="A40" s="8"/>
      <c r="B40" s="51">
        <v>1</v>
      </c>
      <c r="C40" s="51"/>
      <c r="D40" s="10">
        <v>801</v>
      </c>
      <c r="E40" s="26" t="s">
        <v>14</v>
      </c>
      <c r="F40" s="27">
        <v>8</v>
      </c>
      <c r="G40" s="28">
        <v>1</v>
      </c>
      <c r="H40" s="29">
        <v>188541.8</v>
      </c>
      <c r="I40" s="48">
        <v>187812.7</v>
      </c>
      <c r="J40" s="5"/>
    </row>
    <row r="41" spans="1:11" ht="12.75" customHeight="1" x14ac:dyDescent="0.2">
      <c r="A41" s="8"/>
      <c r="B41" s="53">
        <v>10</v>
      </c>
      <c r="C41" s="53"/>
      <c r="D41" s="10">
        <v>1006</v>
      </c>
      <c r="E41" s="30" t="s">
        <v>13</v>
      </c>
      <c r="F41" s="31">
        <v>10</v>
      </c>
      <c r="G41" s="32"/>
      <c r="H41" s="33">
        <v>40202.6</v>
      </c>
      <c r="I41" s="33">
        <f>SUM(I42:I45)</f>
        <v>38089.599999999999</v>
      </c>
      <c r="J41" s="5"/>
    </row>
    <row r="42" spans="1:11" ht="12.75" customHeight="1" x14ac:dyDescent="0.2">
      <c r="A42" s="8"/>
      <c r="B42" s="51">
        <v>1</v>
      </c>
      <c r="C42" s="51"/>
      <c r="D42" s="10">
        <v>1001</v>
      </c>
      <c r="E42" s="26" t="s">
        <v>12</v>
      </c>
      <c r="F42" s="27">
        <v>10</v>
      </c>
      <c r="G42" s="28">
        <v>1</v>
      </c>
      <c r="H42" s="29">
        <v>4454.1000000000004</v>
      </c>
      <c r="I42" s="29">
        <v>4454.1000000000004</v>
      </c>
      <c r="J42" s="5"/>
    </row>
    <row r="43" spans="1:11" ht="12.75" customHeight="1" x14ac:dyDescent="0.2">
      <c r="A43" s="8"/>
      <c r="B43" s="51">
        <v>3</v>
      </c>
      <c r="C43" s="51"/>
      <c r="D43" s="10">
        <v>1003</v>
      </c>
      <c r="E43" s="26" t="s">
        <v>11</v>
      </c>
      <c r="F43" s="27">
        <v>10</v>
      </c>
      <c r="G43" s="28">
        <v>3</v>
      </c>
      <c r="H43" s="29">
        <v>4107.3999999999996</v>
      </c>
      <c r="I43" s="29">
        <v>4107.3999999999996</v>
      </c>
      <c r="J43" s="5"/>
    </row>
    <row r="44" spans="1:11" ht="12.75" customHeight="1" x14ac:dyDescent="0.2">
      <c r="A44" s="8"/>
      <c r="B44" s="51">
        <v>4</v>
      </c>
      <c r="C44" s="51"/>
      <c r="D44" s="10">
        <v>1004</v>
      </c>
      <c r="E44" s="26" t="s">
        <v>10</v>
      </c>
      <c r="F44" s="27">
        <v>10</v>
      </c>
      <c r="G44" s="28">
        <v>4</v>
      </c>
      <c r="H44" s="29">
        <v>27827.599999999999</v>
      </c>
      <c r="I44" s="48">
        <f>3624.6+22452-300-2</f>
        <v>25774.6</v>
      </c>
      <c r="J44" s="5"/>
    </row>
    <row r="45" spans="1:11" ht="12.75" customHeight="1" x14ac:dyDescent="0.2">
      <c r="A45" s="8"/>
      <c r="B45" s="51">
        <v>6</v>
      </c>
      <c r="C45" s="51"/>
      <c r="D45" s="10">
        <v>1006</v>
      </c>
      <c r="E45" s="26" t="s">
        <v>9</v>
      </c>
      <c r="F45" s="27">
        <v>10</v>
      </c>
      <c r="G45" s="28">
        <v>6</v>
      </c>
      <c r="H45" s="29">
        <v>3813.5</v>
      </c>
      <c r="I45" s="48">
        <v>3753.5</v>
      </c>
      <c r="J45" s="5"/>
    </row>
    <row r="46" spans="1:11" ht="12.75" customHeight="1" x14ac:dyDescent="0.2">
      <c r="A46" s="8"/>
      <c r="B46" s="53">
        <v>11</v>
      </c>
      <c r="C46" s="53"/>
      <c r="D46" s="10">
        <v>1103</v>
      </c>
      <c r="E46" s="30" t="s">
        <v>8</v>
      </c>
      <c r="F46" s="31">
        <v>11</v>
      </c>
      <c r="G46" s="32"/>
      <c r="H46" s="33">
        <v>26139.200000000001</v>
      </c>
      <c r="I46" s="33">
        <f>SUM(I47:I49)</f>
        <v>24289.300000000003</v>
      </c>
      <c r="J46" s="5"/>
    </row>
    <row r="47" spans="1:11" ht="12.75" customHeight="1" x14ac:dyDescent="0.2">
      <c r="A47" s="8"/>
      <c r="B47" s="51">
        <v>1</v>
      </c>
      <c r="C47" s="51"/>
      <c r="D47" s="10">
        <v>1101</v>
      </c>
      <c r="E47" s="26" t="s">
        <v>7</v>
      </c>
      <c r="F47" s="27">
        <v>11</v>
      </c>
      <c r="G47" s="28">
        <v>1</v>
      </c>
      <c r="H47" s="29">
        <v>127</v>
      </c>
      <c r="I47" s="29">
        <v>127</v>
      </c>
      <c r="J47" s="5"/>
    </row>
    <row r="48" spans="1:11" ht="12.75" customHeight="1" x14ac:dyDescent="0.2">
      <c r="A48" s="8"/>
      <c r="B48" s="51">
        <v>2</v>
      </c>
      <c r="C48" s="51"/>
      <c r="D48" s="10">
        <v>1102</v>
      </c>
      <c r="E48" s="26" t="s">
        <v>6</v>
      </c>
      <c r="F48" s="27">
        <v>11</v>
      </c>
      <c r="G48" s="28">
        <v>2</v>
      </c>
      <c r="H48" s="29">
        <v>4039.5</v>
      </c>
      <c r="I48" s="48">
        <f>2441.6+1598</f>
        <v>4039.6</v>
      </c>
      <c r="J48" s="5"/>
    </row>
    <row r="49" spans="1:10" ht="12.75" customHeight="1" x14ac:dyDescent="0.2">
      <c r="A49" s="8"/>
      <c r="B49" s="51">
        <v>3</v>
      </c>
      <c r="C49" s="51"/>
      <c r="D49" s="10">
        <v>1103</v>
      </c>
      <c r="E49" s="26" t="s">
        <v>5</v>
      </c>
      <c r="F49" s="27">
        <v>11</v>
      </c>
      <c r="G49" s="28">
        <v>3</v>
      </c>
      <c r="H49" s="29">
        <v>21972.7</v>
      </c>
      <c r="I49" s="48">
        <v>20122.7</v>
      </c>
      <c r="J49" s="5"/>
    </row>
    <row r="50" spans="1:10" ht="25.5" customHeight="1" x14ac:dyDescent="0.2">
      <c r="A50" s="8"/>
      <c r="B50" s="53">
        <v>13</v>
      </c>
      <c r="C50" s="53"/>
      <c r="D50" s="10">
        <v>1301</v>
      </c>
      <c r="E50" s="30" t="s">
        <v>4</v>
      </c>
      <c r="F50" s="31">
        <v>13</v>
      </c>
      <c r="G50" s="32"/>
      <c r="H50" s="33">
        <v>3600</v>
      </c>
      <c r="I50" s="33">
        <v>0</v>
      </c>
      <c r="J50" s="5"/>
    </row>
    <row r="51" spans="1:10" ht="16.5" customHeight="1" thickBot="1" x14ac:dyDescent="0.25">
      <c r="A51" s="8"/>
      <c r="B51" s="52">
        <v>1</v>
      </c>
      <c r="C51" s="52"/>
      <c r="D51" s="9">
        <v>1301</v>
      </c>
      <c r="E51" s="34" t="s">
        <v>3</v>
      </c>
      <c r="F51" s="35">
        <v>13</v>
      </c>
      <c r="G51" s="36">
        <v>1</v>
      </c>
      <c r="H51" s="37">
        <v>3600</v>
      </c>
      <c r="I51" s="37">
        <v>0</v>
      </c>
      <c r="J51" s="5"/>
    </row>
    <row r="52" spans="1:10" ht="12.75" hidden="1" customHeight="1" x14ac:dyDescent="0.2">
      <c r="A52" s="8"/>
      <c r="B52" s="7"/>
      <c r="C52" s="7"/>
      <c r="D52" s="6">
        <v>1301</v>
      </c>
      <c r="E52" s="38" t="s">
        <v>2</v>
      </c>
      <c r="F52" s="38">
        <v>0</v>
      </c>
      <c r="G52" s="38">
        <v>0</v>
      </c>
      <c r="H52" s="39">
        <v>1488148523.5599999</v>
      </c>
      <c r="I52" s="39">
        <v>1588937172.7</v>
      </c>
      <c r="J52" s="5"/>
    </row>
    <row r="53" spans="1:10" ht="12.75" customHeight="1" thickBot="1" x14ac:dyDescent="0.25">
      <c r="A53" s="4"/>
      <c r="B53" s="3"/>
      <c r="C53" s="3"/>
      <c r="D53" s="2"/>
      <c r="E53" s="40" t="s">
        <v>1</v>
      </c>
      <c r="F53" s="41"/>
      <c r="G53" s="42"/>
      <c r="H53" s="43">
        <f>H6+H15+H17+H20+H25+H30+H32+H39+H41+H46+H50</f>
        <v>1431793.5</v>
      </c>
      <c r="I53" s="43">
        <f>I6+I15+I17+I20+I25+I30+I32+I39+I41+I46+I50</f>
        <v>1401375.0000000002</v>
      </c>
      <c r="J53" s="1"/>
    </row>
    <row r="54" spans="1:10" ht="12.75" customHeight="1" x14ac:dyDescent="0.2">
      <c r="A54" s="1" t="s">
        <v>0</v>
      </c>
      <c r="B54" s="1"/>
      <c r="C54" s="1"/>
      <c r="D54" s="1"/>
      <c r="E54" s="1"/>
      <c r="F54" s="1"/>
      <c r="G54" s="1"/>
      <c r="H54" s="1"/>
      <c r="I54" s="1"/>
      <c r="J54" s="1"/>
    </row>
  </sheetData>
  <mergeCells count="44">
    <mergeCell ref="B6:C6"/>
    <mergeCell ref="B15:C15"/>
    <mergeCell ref="B17:C17"/>
    <mergeCell ref="B20:C20"/>
    <mergeCell ref="B25:C25"/>
    <mergeCell ref="B28:C28"/>
    <mergeCell ref="B29:C29"/>
    <mergeCell ref="B30:C30"/>
    <mergeCell ref="B13:C13"/>
    <mergeCell ref="B14:C14"/>
    <mergeCell ref="B16:C16"/>
    <mergeCell ref="B19:C19"/>
    <mergeCell ref="B35:C35"/>
    <mergeCell ref="B32:C32"/>
    <mergeCell ref="B46:C46"/>
    <mergeCell ref="B50:C50"/>
    <mergeCell ref="B7:C7"/>
    <mergeCell ref="B8:C8"/>
    <mergeCell ref="B9:C9"/>
    <mergeCell ref="B10:C10"/>
    <mergeCell ref="B11:C11"/>
    <mergeCell ref="B21:C21"/>
    <mergeCell ref="B22:C22"/>
    <mergeCell ref="B23:C23"/>
    <mergeCell ref="B24:C24"/>
    <mergeCell ref="B26:C26"/>
    <mergeCell ref="B27:C27"/>
    <mergeCell ref="B44:C44"/>
    <mergeCell ref="E2:I2"/>
    <mergeCell ref="B49:C49"/>
    <mergeCell ref="B51:C51"/>
    <mergeCell ref="B37:C37"/>
    <mergeCell ref="B38:C38"/>
    <mergeCell ref="B40:C40"/>
    <mergeCell ref="B42:C42"/>
    <mergeCell ref="B43:C43"/>
    <mergeCell ref="B39:C39"/>
    <mergeCell ref="B41:C41"/>
    <mergeCell ref="B45:C45"/>
    <mergeCell ref="B47:C47"/>
    <mergeCell ref="B48:C48"/>
    <mergeCell ref="B31:C31"/>
    <mergeCell ref="B33:C33"/>
    <mergeCell ref="B34:C34"/>
  </mergeCells>
  <pageMargins left="0.59055118110236227" right="0.19685039370078741" top="0.59055118110236227" bottom="0.59055118110236227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КФСР_1</vt:lpstr>
      <vt:lpstr>КФСР_1!Заголовки_для_печати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2024-11-19T08:16:48Z</cp:lastPrinted>
  <dcterms:created xsi:type="dcterms:W3CDTF">2023-11-02T13:38:42Z</dcterms:created>
  <dcterms:modified xsi:type="dcterms:W3CDTF">2024-11-19T08:17:28Z</dcterms:modified>
</cp:coreProperties>
</file>